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240" yWindow="420" windowWidth="20250" windowHeight="7875"/>
  </bookViews>
  <sheets>
    <sheet name="Main" sheetId="13" r:id="rId1"/>
    <sheet name="Assumptions" sheetId="17" r:id="rId2"/>
    <sheet name="Dropdowns" sheetId="15" state="hidden" r:id="rId3"/>
  </sheets>
  <definedNames>
    <definedName name="Baseline">Dropdowns!$D$4:$D$5</definedName>
    <definedName name="CBEA">Dropdowns!$E$4:$E$5</definedName>
    <definedName name="Fuel_Price">Dropdowns!$F$4:$F$5</definedName>
    <definedName name="Hours">Dropdowns!$C$4:$C$9</definedName>
    <definedName name="Input">Dropdowns!$B$4:$B$12</definedName>
    <definedName name="Units">Dropdowns!$G$4:$G$11</definedName>
  </definedNames>
  <calcPr calcId="125725"/>
</workbook>
</file>

<file path=xl/calcChain.xml><?xml version="1.0" encoding="utf-8"?>
<calcChain xmlns="http://schemas.openxmlformats.org/spreadsheetml/2006/main">
  <c r="B22" i="15"/>
  <c r="G2"/>
  <c r="F2"/>
  <c r="E2"/>
  <c r="D2"/>
  <c r="B15" l="1"/>
  <c r="F34" i="13" s="1"/>
  <c r="D34" l="1"/>
  <c r="F36" s="1"/>
  <c r="F35"/>
  <c r="D35" l="1"/>
  <c r="F37" s="1"/>
</calcChain>
</file>

<file path=xl/sharedStrings.xml><?xml version="1.0" encoding="utf-8"?>
<sst xmlns="http://schemas.openxmlformats.org/spreadsheetml/2006/main" count="86" uniqueCount="62">
  <si>
    <t>Baseline</t>
  </si>
  <si>
    <t>User Inputs:</t>
  </si>
  <si>
    <t>-</t>
  </si>
  <si>
    <t>Energy Savings Calculator for</t>
  </si>
  <si>
    <t>Advanced Technology Specification:</t>
  </si>
  <si>
    <t>Summary</t>
  </si>
  <si>
    <t>Instructions</t>
  </si>
  <si>
    <t>Results</t>
  </si>
  <si>
    <t>Annual Energy Cost ($/yr):</t>
  </si>
  <si>
    <t>Annual Savings over Baseline ($):</t>
  </si>
  <si>
    <t>Hours/yr</t>
  </si>
  <si>
    <t>%</t>
  </si>
  <si>
    <t>kBtu/hr</t>
  </si>
  <si>
    <t>Dropdowns</t>
  </si>
  <si>
    <t>Input</t>
  </si>
  <si>
    <t>Hours</t>
  </si>
  <si>
    <t>CBEA</t>
  </si>
  <si>
    <r>
      <rPr>
        <b/>
        <sz val="16"/>
        <rFont val="Palatino Linotype"/>
        <family val="1"/>
      </rPr>
      <t xml:space="preserve">To learn more about how to start saving, please visit the 
</t>
    </r>
    <r>
      <rPr>
        <b/>
        <u/>
        <sz val="16"/>
        <color theme="10"/>
        <rFont val="Palatino Linotype"/>
        <family val="1"/>
      </rPr>
      <t>CBEA Technology Specification Website</t>
    </r>
  </si>
  <si>
    <t>Fuel_Price</t>
  </si>
  <si>
    <t>Units</t>
  </si>
  <si>
    <t>Select an Input Rating</t>
  </si>
  <si>
    <t>$/MBtu</t>
  </si>
  <si>
    <t xml:space="preserve">Note: Ratings are normalized to common sizes for high-efficiency models. </t>
  </si>
  <si>
    <t>Annual Energy Consumption (MBtu/yr):</t>
  </si>
  <si>
    <t>Annual Savings over Baseline (MBtu/yr):</t>
  </si>
  <si>
    <t>Value</t>
  </si>
  <si>
    <t>Value if "Other"</t>
  </si>
  <si>
    <t>Other</t>
  </si>
  <si>
    <t>Select Your Climate</t>
  </si>
  <si>
    <t>b. Select your climate (operating hours/year):</t>
  </si>
  <si>
    <t>Hot (1,000)</t>
  </si>
  <si>
    <t>Warm (1,500)</t>
  </si>
  <si>
    <t>Temperate (2,000)</t>
  </si>
  <si>
    <t>Cold (2,500)</t>
  </si>
  <si>
    <t># of Similar Units</t>
  </si>
  <si>
    <t>Gas Heaters</t>
  </si>
  <si>
    <t>This calculator is intended to illustrate the potential energy savings from the implementation of a gas heater meeting the requirements of the Commercial Building Energy Alliance gas heater advanced technology specification, as compared to a typical baseline model.</t>
  </si>
  <si>
    <r>
      <t xml:space="preserve">f. Enter the </t>
    </r>
    <r>
      <rPr>
        <u/>
        <sz val="11"/>
        <color theme="1"/>
        <rFont val="Palatino Linotype"/>
        <family val="1"/>
      </rPr>
      <t>number</t>
    </r>
    <r>
      <rPr>
        <sz val="11"/>
        <color theme="1"/>
        <rFont val="Palatino Linotype"/>
        <family val="1"/>
      </rPr>
      <t xml:space="preserve"> of additional gas heaters sized and operated similarly in your facility:</t>
    </r>
  </si>
  <si>
    <r>
      <t xml:space="preserve">a. Select the gas heater </t>
    </r>
    <r>
      <rPr>
        <u/>
        <sz val="11"/>
        <color theme="1"/>
        <rFont val="Palatino Linotype"/>
        <family val="1"/>
      </rPr>
      <t>input rating</t>
    </r>
    <r>
      <rPr>
        <sz val="11"/>
        <color theme="1"/>
        <rFont val="Palatino Linotype"/>
        <family val="1"/>
      </rPr>
      <t xml:space="preserve"> (appoximate):</t>
    </r>
  </si>
  <si>
    <t>In order to accurately estimate the energy savings from a high-efficiency gas heater, some user inputs are required.  Below, please select and input the appropriate representative building and gas heater characteristics in each of the BLUE boxes.</t>
  </si>
  <si>
    <r>
      <t xml:space="preserve">c. Select a </t>
    </r>
    <r>
      <rPr>
        <u/>
        <sz val="11"/>
        <color theme="1"/>
        <rFont val="Palatino Linotype"/>
        <family val="1"/>
      </rPr>
      <t>baseline efficiency</t>
    </r>
    <r>
      <rPr>
        <sz val="11"/>
        <color theme="1"/>
        <rFont val="Palatino Linotype"/>
        <family val="1"/>
      </rPr>
      <t xml:space="preserve"> for the current gas heater, or as a basis for comparison:</t>
    </r>
  </si>
  <si>
    <r>
      <t xml:space="preserve">d. Select the </t>
    </r>
    <r>
      <rPr>
        <u/>
        <sz val="11"/>
        <color theme="1"/>
        <rFont val="Palatino Linotype"/>
        <family val="1"/>
      </rPr>
      <t>advanced efficiency</t>
    </r>
    <r>
      <rPr>
        <sz val="11"/>
        <color theme="1"/>
        <rFont val="Palatino Linotype"/>
        <family val="1"/>
      </rPr>
      <t xml:space="preserve"> for a gas heater meeting the CBEA Technology Specification:</t>
    </r>
  </si>
  <si>
    <t>Input Selection</t>
  </si>
  <si>
    <t>CBEA Advanced Efficiency Level      Gas Heater</t>
  </si>
  <si>
    <t>Baseline Efficiency Level                                      Gas Heater</t>
  </si>
  <si>
    <t>Assumptions</t>
  </si>
  <si>
    <t xml:space="preserve">The following is a listing of assumptions used in this calculator. </t>
  </si>
  <si>
    <r>
      <t xml:space="preserve">e. Enter your local </t>
    </r>
    <r>
      <rPr>
        <u/>
        <sz val="11"/>
        <color theme="1"/>
        <rFont val="Palatino Linotype"/>
        <family val="1"/>
      </rPr>
      <t>fuel price</t>
    </r>
    <r>
      <rPr>
        <sz val="11"/>
        <color theme="1"/>
        <rFont val="Palatino Linotype"/>
        <family val="1"/>
      </rPr>
      <t xml:space="preserve"> (default is the national average of $8.68/MBtu for natural gas):</t>
    </r>
  </si>
  <si>
    <t>Constants</t>
  </si>
  <si>
    <t xml:space="preserve">a. </t>
  </si>
  <si>
    <t>The default cost of natural gas is intended to approximate the U.S. average cost of natural gas in the commercial sector for 2012 at $8.90/Mcf.</t>
  </si>
  <si>
    <t>Source: EIA Annual Energy Outlook 2012 http://www.eia.gov/forecasts/aeo/</t>
  </si>
  <si>
    <t>b.</t>
  </si>
  <si>
    <t>Source: EIA Frequently Asked Questions http://www.eia.gov/tools/faqs/faq.cfm?id=45&amp;t=8</t>
  </si>
  <si>
    <t>Efficiency Levels</t>
  </si>
  <si>
    <t xml:space="preserve">Thermal efficiciency for baseline gas heaters is assumed to be 80%, unless the user edits the baseline efficiency in item c. on the Main tab of the calculator. </t>
  </si>
  <si>
    <t xml:space="preserve">Thermal efficiciency for gas heaters meeting the CBEA advanced technology specification is assumed to be 90%, unless the user edits the advanced efficiency in item d. on the Main tab of the calculator. </t>
  </si>
  <si>
    <t>Annual Operating Hours</t>
  </si>
  <si>
    <t xml:space="preserve">Estimates for annual operating hours by climate region are adapted from Figure 1 and Table 6 of "Unit Heaters Deserve Attention for Commercial Programs" by Harvey Sachs, April 2003. Actual operating hours can vary significantly with location of heater within building, heater size, operating characteristics, etc. </t>
  </si>
  <si>
    <t xml:space="preserve">It should be noted that the user can edit the cost of natural gas ($/MBtu) in item e. on the Main tab of the calculator. </t>
  </si>
  <si>
    <t>The conversion for MBtu/Mcf is assumed to be 1.025, resulting in an U.S. average cost of natural gas in the commercial sector for 2012 at $8.68/MBtu .</t>
  </si>
  <si>
    <t>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</si>
</sst>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&quot;$&quot;#,##0"/>
    <numFmt numFmtId="166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u/>
      <sz val="18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u/>
      <sz val="7.7"/>
      <color theme="10"/>
      <name val="Calibri"/>
      <family val="2"/>
    </font>
    <font>
      <u/>
      <sz val="11"/>
      <color theme="10"/>
      <name val="Palatino Linotype"/>
      <family val="1"/>
    </font>
    <font>
      <i/>
      <sz val="11"/>
      <color theme="1"/>
      <name val="Palatino Linotype"/>
      <family val="1"/>
    </font>
    <font>
      <sz val="11"/>
      <color theme="0"/>
      <name val="Palatino Linotype"/>
      <family val="1"/>
    </font>
    <font>
      <b/>
      <sz val="11"/>
      <color theme="0"/>
      <name val="Palatino Linotype"/>
      <family val="1"/>
    </font>
    <font>
      <b/>
      <u/>
      <sz val="16"/>
      <color theme="10"/>
      <name val="Palatino Linotype"/>
      <family val="1"/>
    </font>
    <font>
      <b/>
      <sz val="16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9" fontId="0" fillId="0" borderId="0" xfId="0" applyNumberFormat="1"/>
    <xf numFmtId="0" fontId="0" fillId="0" borderId="0" xfId="0"/>
    <xf numFmtId="0" fontId="6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11" fillId="0" borderId="0" xfId="0" applyFont="1" applyAlignment="1" applyProtection="1">
      <alignment horizontal="left" vertical="top" wrapText="1"/>
    </xf>
    <xf numFmtId="0" fontId="8" fillId="2" borderId="11" xfId="0" applyFont="1" applyFill="1" applyBorder="1" applyProtection="1"/>
    <xf numFmtId="0" fontId="3" fillId="2" borderId="2" xfId="0" applyFont="1" applyFill="1" applyBorder="1" applyProtection="1"/>
    <xf numFmtId="0" fontId="3" fillId="2" borderId="12" xfId="0" applyFont="1" applyFill="1" applyBorder="1" applyProtection="1"/>
    <xf numFmtId="0" fontId="8" fillId="2" borderId="16" xfId="0" applyFont="1" applyFill="1" applyBorder="1" applyProtection="1"/>
    <xf numFmtId="0" fontId="3" fillId="2" borderId="0" xfId="0" applyFont="1" applyFill="1" applyBorder="1" applyProtection="1"/>
    <xf numFmtId="0" fontId="3" fillId="2" borderId="15" xfId="0" applyFont="1" applyFill="1" applyBorder="1" applyProtection="1"/>
    <xf numFmtId="0" fontId="3" fillId="2" borderId="16" xfId="0" applyFont="1" applyFill="1" applyBorder="1" applyProtection="1"/>
    <xf numFmtId="0" fontId="10" fillId="2" borderId="15" xfId="2" applyFont="1" applyFill="1" applyBorder="1" applyAlignment="1" applyProtection="1">
      <alignment wrapText="1"/>
    </xf>
    <xf numFmtId="0" fontId="3" fillId="2" borderId="13" xfId="0" applyFont="1" applyFill="1" applyBorder="1" applyProtection="1"/>
    <xf numFmtId="0" fontId="3" fillId="2" borderId="1" xfId="0" applyFont="1" applyFill="1" applyBorder="1" applyProtection="1"/>
    <xf numFmtId="0" fontId="3" fillId="2" borderId="14" xfId="0" applyFont="1" applyFill="1" applyBorder="1" applyProtection="1"/>
    <xf numFmtId="166" fontId="0" fillId="0" borderId="0" xfId="0" applyNumberFormat="1"/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3" fillId="0" borderId="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3" fontId="3" fillId="0" borderId="17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2" fillId="5" borderId="19" xfId="0" applyFont="1" applyFill="1" applyBorder="1" applyAlignment="1" applyProtection="1">
      <protection locked="0"/>
    </xf>
    <xf numFmtId="0" fontId="12" fillId="5" borderId="10" xfId="0" applyFont="1" applyFill="1" applyBorder="1" applyAlignment="1" applyProtection="1">
      <protection locked="0"/>
    </xf>
    <xf numFmtId="9" fontId="12" fillId="5" borderId="19" xfId="0" applyNumberFormat="1" applyFont="1" applyFill="1" applyBorder="1" applyAlignment="1" applyProtection="1">
      <protection locked="0"/>
    </xf>
    <xf numFmtId="3" fontId="3" fillId="0" borderId="19" xfId="0" applyNumberFormat="1" applyFont="1" applyFill="1" applyBorder="1" applyAlignment="1" applyProtection="1"/>
    <xf numFmtId="4" fontId="12" fillId="5" borderId="1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/>
    <xf numFmtId="0" fontId="3" fillId="0" borderId="19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9" fontId="0" fillId="0" borderId="0" xfId="0" applyNumberFormat="1" applyAlignment="1">
      <alignment horizontal="center"/>
    </xf>
    <xf numFmtId="0" fontId="12" fillId="5" borderId="24" xfId="0" applyFont="1" applyFill="1" applyBorder="1" applyAlignment="1" applyProtection="1">
      <alignment horizontal="center"/>
      <protection locked="0"/>
    </xf>
    <xf numFmtId="9" fontId="12" fillId="5" borderId="24" xfId="0" applyNumberFormat="1" applyFont="1" applyFill="1" applyBorder="1" applyAlignment="1" applyProtection="1">
      <alignment horizontal="center"/>
      <protection locked="0"/>
    </xf>
    <xf numFmtId="4" fontId="12" fillId="5" borderId="2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2" fillId="5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12" fillId="5" borderId="19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applyAlignment="1">
      <alignment horizontal="right"/>
    </xf>
    <xf numFmtId="3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65" fontId="3" fillId="0" borderId="0" xfId="1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quotePrefix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9" fontId="13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wrapText="1"/>
    </xf>
    <xf numFmtId="0" fontId="8" fillId="0" borderId="0" xfId="0" applyFont="1" applyFill="1" applyBorder="1" applyAlignment="1" applyProtection="1"/>
    <xf numFmtId="3" fontId="3" fillId="0" borderId="0" xfId="1" quotePrefix="1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/>
    </xf>
    <xf numFmtId="9" fontId="12" fillId="0" borderId="0" xfId="0" applyNumberFormat="1" applyFont="1" applyFill="1" applyBorder="1" applyAlignment="1" applyProtection="1">
      <alignment horizontal="center" vertical="top"/>
    </xf>
    <xf numFmtId="9" fontId="12" fillId="0" borderId="0" xfId="0" applyNumberFormat="1" applyFont="1" applyFill="1" applyBorder="1" applyAlignment="1" applyProtection="1">
      <alignment vertical="top"/>
    </xf>
    <xf numFmtId="0" fontId="14" fillId="0" borderId="0" xfId="2" applyFont="1" applyFill="1" applyBorder="1" applyAlignment="1" applyProtection="1">
      <alignment vertical="top" wrapText="1"/>
    </xf>
    <xf numFmtId="3" fontId="3" fillId="2" borderId="23" xfId="1" quotePrefix="1" applyNumberFormat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/>
    </xf>
    <xf numFmtId="164" fontId="13" fillId="4" borderId="18" xfId="0" applyNumberFormat="1" applyFont="1" applyFill="1" applyBorder="1" applyAlignment="1" applyProtection="1">
      <alignment horizontal="center" vertical="center" wrapText="1"/>
    </xf>
    <xf numFmtId="164" fontId="13" fillId="4" borderId="19" xfId="0" applyNumberFormat="1" applyFont="1" applyFill="1" applyBorder="1" applyAlignment="1" applyProtection="1">
      <alignment horizontal="center" vertical="center" wrapText="1"/>
    </xf>
    <xf numFmtId="166" fontId="3" fillId="0" borderId="9" xfId="1" applyNumberFormat="1" applyFont="1" applyFill="1" applyBorder="1" applyAlignment="1" applyProtection="1">
      <alignment horizontal="center"/>
    </xf>
    <xf numFmtId="166" fontId="3" fillId="0" borderId="10" xfId="1" applyNumberFormat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 applyProtection="1">
      <alignment horizontal="center"/>
    </xf>
    <xf numFmtId="165" fontId="3" fillId="2" borderId="5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166" fontId="3" fillId="0" borderId="5" xfId="1" applyNumberFormat="1" applyFont="1" applyFill="1" applyBorder="1" applyAlignment="1" applyProtection="1">
      <alignment horizontal="center"/>
    </xf>
    <xf numFmtId="165" fontId="3" fillId="2" borderId="7" xfId="1" applyNumberFormat="1" applyFont="1" applyFill="1" applyBorder="1" applyAlignment="1" applyProtection="1">
      <alignment horizontal="center"/>
    </xf>
    <xf numFmtId="165" fontId="3" fillId="2" borderId="8" xfId="1" applyNumberFormat="1" applyFont="1" applyFill="1" applyBorder="1" applyAlignment="1" applyProtection="1">
      <alignment horizontal="center"/>
    </xf>
    <xf numFmtId="0" fontId="14" fillId="2" borderId="0" xfId="2" applyFont="1" applyFill="1" applyBorder="1" applyAlignment="1" applyProtection="1">
      <alignment horizontal="center" vertical="top" wrapText="1"/>
      <protection locked="0"/>
    </xf>
    <xf numFmtId="0" fontId="14" fillId="2" borderId="15" xfId="2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/>
    </xf>
    <xf numFmtId="0" fontId="8" fillId="3" borderId="6" xfId="0" applyFont="1" applyFill="1" applyBorder="1" applyAlignment="1" applyProtection="1">
      <alignment horizontal="right"/>
    </xf>
    <xf numFmtId="0" fontId="8" fillId="3" borderId="22" xfId="0" applyFont="1" applyFill="1" applyBorder="1" applyAlignment="1" applyProtection="1">
      <alignment horizontal="right"/>
    </xf>
    <xf numFmtId="0" fontId="12" fillId="4" borderId="17" xfId="0" applyFont="1" applyFill="1" applyBorder="1" applyAlignment="1" applyProtection="1">
      <alignment horizontal="center"/>
    </xf>
    <xf numFmtId="0" fontId="12" fillId="4" borderId="18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right"/>
    </xf>
    <xf numFmtId="0" fontId="8" fillId="3" borderId="21" xfId="0" applyFont="1" applyFill="1" applyBorder="1" applyAlignment="1" applyProtection="1">
      <alignment horizontal="right"/>
    </xf>
    <xf numFmtId="0" fontId="8" fillId="3" borderId="4" xfId="0" applyFont="1" applyFill="1" applyBorder="1" applyAlignment="1" applyProtection="1">
      <alignment horizontal="right"/>
    </xf>
    <xf numFmtId="0" fontId="8" fillId="3" borderId="15" xfId="0" applyFont="1" applyFill="1" applyBorder="1" applyAlignment="1" applyProtection="1">
      <alignment horizontal="right"/>
    </xf>
    <xf numFmtId="9" fontId="13" fillId="4" borderId="18" xfId="0" applyNumberFormat="1" applyFont="1" applyFill="1" applyBorder="1" applyAlignment="1" applyProtection="1">
      <alignment horizontal="center" vertical="center" wrapText="1"/>
    </xf>
    <xf numFmtId="166" fontId="3" fillId="0" borderId="20" xfId="1" applyNumberFormat="1" applyFont="1" applyFill="1" applyBorder="1" applyAlignment="1" applyProtection="1">
      <alignment horizontal="center"/>
    </xf>
    <xf numFmtId="165" fontId="3" fillId="2" borderId="16" xfId="1" applyNumberFormat="1" applyFont="1" applyFill="1" applyBorder="1" applyAlignment="1" applyProtection="1">
      <alignment horizontal="center"/>
    </xf>
    <xf numFmtId="3" fontId="3" fillId="0" borderId="16" xfId="1" quotePrefix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</cellXfs>
  <cellStyles count="4">
    <cellStyle name="Comma" xfId="1" builtinId="3"/>
    <cellStyle name="Hyperlink" xfId="2" builtinId="8"/>
    <cellStyle name="Hyperlink 2" xfId="3"/>
    <cellStyle name="Normal" xfId="0" builtinId="0"/>
  </cellStyles>
  <dxfs count="11"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  <dxf>
      <fill>
        <patternFill patternType="lightUp">
          <fgColor theme="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0</xdr:row>
      <xdr:rowOff>28575</xdr:rowOff>
    </xdr:from>
    <xdr:to>
      <xdr:col>9</xdr:col>
      <xdr:colOff>153253</xdr:colOff>
      <xdr:row>6</xdr:row>
      <xdr:rowOff>169545</xdr:rowOff>
    </xdr:to>
    <xdr:grpSp>
      <xdr:nvGrpSpPr>
        <xdr:cNvPr id="6" name="Group 5"/>
        <xdr:cNvGrpSpPr>
          <a:grpSpLocks noChangeAspect="1"/>
        </xdr:cNvGrpSpPr>
      </xdr:nvGrpSpPr>
      <xdr:grpSpPr>
        <a:xfrm>
          <a:off x="6686552" y="28575"/>
          <a:ext cx="3239351" cy="1684020"/>
          <a:chOff x="3886200" y="36636"/>
          <a:chExt cx="2514600" cy="125647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="" xmlns:a14="http://schemas.microsoft.com/office/drawing/2010/main">
                  <a14:imgLayer r:embed="rId2">
                    <a14:imgEffect>
                      <a14:brightnessContrast contrast="60000"/>
                    </a14:imgEffect>
                  </a14:imgLayer>
                </a14:imgProps>
              </a:ex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200" y="639274"/>
            <a:ext cx="2514600" cy="653837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898105" y="36636"/>
            <a:ext cx="2502695" cy="54768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0</xdr:row>
      <xdr:rowOff>28575</xdr:rowOff>
    </xdr:from>
    <xdr:to>
      <xdr:col>9</xdr:col>
      <xdr:colOff>153253</xdr:colOff>
      <xdr:row>6</xdr:row>
      <xdr:rowOff>169545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6684171" y="28575"/>
          <a:ext cx="3246494" cy="1610201"/>
          <a:chOff x="3886200" y="36636"/>
          <a:chExt cx="2514600" cy="125647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="" xmlns:a14="http://schemas.microsoft.com/office/drawing/2010/main">
                  <a14:imgLayer r:embed="rId2">
                    <a14:imgEffect>
                      <a14:brightnessContrast contrast="60000"/>
                    </a14:imgEffect>
                  </a14:imgLayer>
                </a14:imgProps>
              </a:ex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200" y="639274"/>
            <a:ext cx="2514600" cy="653837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898105" y="36636"/>
            <a:ext cx="2502695" cy="54768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.eere.energy.gov/buildings/alliances/technologi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87"/>
  <sheetViews>
    <sheetView showGridLines="0" showRowColHeaders="0" tabSelected="1" showRuler="0" view="pageLayout" zoomScaleNormal="100" workbookViewId="0">
      <selection activeCell="G17" sqref="G17"/>
    </sheetView>
  </sheetViews>
  <sheetFormatPr defaultColWidth="0" defaultRowHeight="16.5" zeroHeight="1"/>
  <cols>
    <col min="1" max="1" width="2.85546875" style="7" customWidth="1"/>
    <col min="2" max="2" width="18.140625" style="7" customWidth="1"/>
    <col min="3" max="3" width="21.28515625" style="7" customWidth="1"/>
    <col min="4" max="4" width="18" style="7" customWidth="1"/>
    <col min="5" max="5" width="15.140625" style="7" customWidth="1"/>
    <col min="6" max="6" width="18.140625" style="7" customWidth="1"/>
    <col min="7" max="7" width="19" style="7" customWidth="1"/>
    <col min="8" max="8" width="15.5703125" style="7" customWidth="1"/>
    <col min="9" max="9" width="8.5703125" style="7" customWidth="1"/>
    <col min="10" max="10" width="3" style="7" customWidth="1"/>
    <col min="11" max="11" width="11.28515625" style="7" hidden="1" customWidth="1"/>
    <col min="12" max="16383" width="0" style="7" hidden="1"/>
    <col min="16384" max="16384" width="1" style="7" customWidth="1"/>
  </cols>
  <sheetData>
    <row r="1" spans="1:10" ht="25.5">
      <c r="A1" s="3" t="s">
        <v>3</v>
      </c>
    </row>
    <row r="2" spans="1:10" ht="21">
      <c r="A2" s="4" t="s">
        <v>4</v>
      </c>
    </row>
    <row r="3" spans="1:10" ht="21">
      <c r="A3" s="5" t="s">
        <v>35</v>
      </c>
    </row>
    <row r="4" spans="1:10" ht="21">
      <c r="A4" s="5"/>
    </row>
    <row r="5" spans="1:10"/>
    <row r="6" spans="1:10"/>
    <row r="7" spans="1:10" ht="21">
      <c r="A7" s="4" t="s">
        <v>5</v>
      </c>
    </row>
    <row r="8" spans="1:10" ht="16.5" customHeight="1">
      <c r="A8" s="93" t="s">
        <v>36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21" customHeight="1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>
      <c r="A11" s="4" t="s">
        <v>6</v>
      </c>
      <c r="B11" s="6"/>
      <c r="C11" s="6"/>
      <c r="D11" s="6"/>
      <c r="E11" s="6"/>
      <c r="F11" s="6"/>
    </row>
    <row r="12" spans="1:10" s="6" customFormat="1" ht="16.5" customHeight="1">
      <c r="A12" s="93" t="s">
        <v>39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s="6" customFormat="1" ht="16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s="6" customFormat="1" ht="15" customHeight="1"/>
    <row r="15" spans="1:10"/>
    <row r="16" spans="1:10" ht="17.25" thickBot="1">
      <c r="A16" s="94" t="s">
        <v>1</v>
      </c>
      <c r="B16" s="94"/>
      <c r="C16" s="94"/>
      <c r="D16" s="94"/>
      <c r="E16" s="94"/>
      <c r="G16" s="27" t="s">
        <v>25</v>
      </c>
      <c r="H16" s="27" t="s">
        <v>26</v>
      </c>
      <c r="I16" s="27" t="s">
        <v>19</v>
      </c>
    </row>
    <row r="17" spans="1:9" ht="33.75" thickBot="1">
      <c r="A17" s="42" t="s">
        <v>38</v>
      </c>
      <c r="G17" s="41" t="s">
        <v>20</v>
      </c>
      <c r="H17" s="43" t="s">
        <v>61</v>
      </c>
      <c r="I17" s="44" t="s">
        <v>12</v>
      </c>
    </row>
    <row r="18" spans="1:9" ht="17.25">
      <c r="B18" s="23" t="s">
        <v>22</v>
      </c>
      <c r="G18" s="22"/>
      <c r="H18" s="22"/>
      <c r="I18" s="40"/>
    </row>
    <row r="19" spans="1:9" ht="3.6" customHeight="1" thickBot="1">
      <c r="B19" s="9"/>
      <c r="C19" s="9"/>
      <c r="D19" s="9"/>
      <c r="E19" s="9"/>
      <c r="F19" s="9"/>
      <c r="G19" s="35"/>
      <c r="H19" s="8"/>
      <c r="I19" s="45"/>
    </row>
    <row r="20" spans="1:9" ht="17.25" thickBot="1">
      <c r="A20" s="7" t="s">
        <v>29</v>
      </c>
      <c r="G20" s="37" t="s">
        <v>28</v>
      </c>
      <c r="H20" s="29"/>
      <c r="I20" s="40" t="s">
        <v>10</v>
      </c>
    </row>
    <row r="21" spans="1:9" ht="3.6" customHeight="1" thickBot="1">
      <c r="G21" s="24"/>
      <c r="H21" s="33"/>
      <c r="I21" s="40"/>
    </row>
    <row r="22" spans="1:9" ht="17.25" thickBot="1">
      <c r="A22" s="7" t="s">
        <v>40</v>
      </c>
      <c r="G22" s="38">
        <v>0.8</v>
      </c>
      <c r="H22" s="30"/>
      <c r="I22" s="40" t="s">
        <v>11</v>
      </c>
    </row>
    <row r="23" spans="1:9" ht="3.6" customHeight="1" thickBot="1">
      <c r="G23" s="25"/>
      <c r="H23" s="34"/>
      <c r="I23" s="40"/>
    </row>
    <row r="24" spans="1:9" ht="17.25" thickBot="1">
      <c r="A24" s="7" t="s">
        <v>41</v>
      </c>
      <c r="G24" s="38">
        <v>0.9</v>
      </c>
      <c r="H24" s="30"/>
      <c r="I24" s="40" t="s">
        <v>11</v>
      </c>
    </row>
    <row r="25" spans="1:9" ht="3.6" customHeight="1" thickBot="1">
      <c r="G25" s="25"/>
      <c r="H25" s="34"/>
      <c r="I25" s="40"/>
    </row>
    <row r="26" spans="1:9" ht="17.25" thickBot="1">
      <c r="A26" s="40" t="s">
        <v>47</v>
      </c>
      <c r="G26" s="39">
        <v>8.68</v>
      </c>
      <c r="H26" s="32"/>
      <c r="I26" s="40" t="s">
        <v>21</v>
      </c>
    </row>
    <row r="27" spans="1:9" ht="3.6" customHeight="1" thickBot="1">
      <c r="G27" s="26"/>
      <c r="H27" s="31"/>
      <c r="I27" s="40"/>
    </row>
    <row r="28" spans="1:9" ht="17.25" customHeight="1" thickBot="1">
      <c r="A28" s="7" t="s">
        <v>37</v>
      </c>
      <c r="G28" s="37" t="s">
        <v>34</v>
      </c>
      <c r="H28" s="28"/>
      <c r="I28" s="46"/>
    </row>
    <row r="29" spans="1:9"/>
    <row r="30" spans="1:9">
      <c r="A30" s="8"/>
      <c r="B30" s="8"/>
      <c r="C30" s="8"/>
      <c r="D30" s="8"/>
      <c r="E30" s="8"/>
      <c r="F30" s="8"/>
      <c r="G30" s="8"/>
    </row>
    <row r="31" spans="1:9" ht="17.25">
      <c r="A31" s="10" t="s">
        <v>7</v>
      </c>
      <c r="B31" s="11"/>
      <c r="C31" s="11"/>
      <c r="D31" s="11"/>
      <c r="E31" s="11"/>
      <c r="F31" s="11"/>
      <c r="G31" s="11"/>
      <c r="H31" s="12"/>
    </row>
    <row r="32" spans="1:9" ht="18" thickBot="1">
      <c r="A32" s="13"/>
      <c r="B32" s="14"/>
      <c r="C32" s="14"/>
      <c r="D32" s="14"/>
      <c r="E32" s="14"/>
      <c r="F32" s="14"/>
      <c r="G32" s="14"/>
      <c r="H32" s="15"/>
    </row>
    <row r="33" spans="1:8" ht="49.5" customHeight="1" thickBot="1">
      <c r="A33" s="16"/>
      <c r="B33" s="97"/>
      <c r="C33" s="98"/>
      <c r="D33" s="103" t="s">
        <v>44</v>
      </c>
      <c r="E33" s="103"/>
      <c r="F33" s="81" t="s">
        <v>43</v>
      </c>
      <c r="G33" s="82"/>
      <c r="H33" s="17"/>
    </row>
    <row r="34" spans="1:8" ht="17.25">
      <c r="A34" s="16"/>
      <c r="B34" s="99" t="s">
        <v>23</v>
      </c>
      <c r="C34" s="100">
        <v>-2.237201002025336E+182</v>
      </c>
      <c r="D34" s="104" t="str">
        <f>IF(G20="Select Your Climate","",(Dropdowns!B22*1000*Dropdowns!B15/(Dropdowns!D2*1000000))*(Dropdowns!G2))</f>
        <v/>
      </c>
      <c r="E34" s="83"/>
      <c r="F34" s="83" t="str">
        <f>IF(G20="Select Your Climate","",(Dropdowns!B22*1000*Dropdowns!B15/(Dropdowns!E2*1000000))*(Dropdowns!G2))</f>
        <v/>
      </c>
      <c r="G34" s="84"/>
      <c r="H34" s="15"/>
    </row>
    <row r="35" spans="1:8" ht="17.25">
      <c r="A35" s="16"/>
      <c r="B35" s="101" t="s">
        <v>8</v>
      </c>
      <c r="C35" s="102">
        <v>-335544.32000000001</v>
      </c>
      <c r="D35" s="105" t="str">
        <f>IF(G20="Select Your Climate","",D34*(Dropdowns!F2))</f>
        <v/>
      </c>
      <c r="E35" s="85"/>
      <c r="F35" s="85" t="str">
        <f>IF(G20="Select Your Climate","",F34*(Dropdowns!F2))</f>
        <v/>
      </c>
      <c r="G35" s="86"/>
      <c r="H35" s="15"/>
    </row>
    <row r="36" spans="1:8" ht="17.25">
      <c r="A36" s="16"/>
      <c r="B36" s="101" t="s">
        <v>24</v>
      </c>
      <c r="C36" s="102"/>
      <c r="D36" s="106" t="s">
        <v>2</v>
      </c>
      <c r="E36" s="107"/>
      <c r="F36" s="87" t="str">
        <f>IF(G20="Select Your Climate","",D34-F34)</f>
        <v/>
      </c>
      <c r="G36" s="88"/>
      <c r="H36" s="15"/>
    </row>
    <row r="37" spans="1:8" ht="18" thickBot="1">
      <c r="A37" s="16"/>
      <c r="B37" s="95" t="s">
        <v>9</v>
      </c>
      <c r="C37" s="96"/>
      <c r="D37" s="79" t="s">
        <v>2</v>
      </c>
      <c r="E37" s="80"/>
      <c r="F37" s="89" t="str">
        <f>IF(G20="Select Your Climate","",D35-F35)</f>
        <v/>
      </c>
      <c r="G37" s="90"/>
      <c r="H37" s="15"/>
    </row>
    <row r="38" spans="1:8">
      <c r="A38" s="16"/>
      <c r="B38" s="14"/>
      <c r="C38" s="14"/>
      <c r="D38" s="14"/>
      <c r="E38" s="14"/>
      <c r="F38" s="14"/>
      <c r="G38" s="14"/>
      <c r="H38" s="15"/>
    </row>
    <row r="39" spans="1:8" ht="45" customHeight="1">
      <c r="A39" s="16"/>
      <c r="B39" s="91" t="s">
        <v>17</v>
      </c>
      <c r="C39" s="91"/>
      <c r="D39" s="91"/>
      <c r="E39" s="91"/>
      <c r="F39" s="91"/>
      <c r="G39" s="91"/>
      <c r="H39" s="92"/>
    </row>
    <row r="40" spans="1:8" ht="14.25" customHeight="1">
      <c r="A40" s="18"/>
      <c r="B40" s="19"/>
      <c r="C40" s="19"/>
      <c r="D40" s="19"/>
      <c r="E40" s="19"/>
      <c r="F40" s="19"/>
      <c r="G40" s="19"/>
      <c r="H40" s="20"/>
    </row>
    <row r="41" spans="1:8"/>
    <row r="42" spans="1:8"/>
    <row r="43" spans="1:8"/>
    <row r="44" spans="1:8"/>
    <row r="45" spans="1:8"/>
    <row r="46" spans="1:8"/>
    <row r="47" spans="1:8"/>
    <row r="48" spans="1: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</sheetData>
  <sheetProtection password="CA39" sheet="1" objects="1" scenarios="1" selectLockedCells="1"/>
  <dataConsolidate/>
  <mergeCells count="19">
    <mergeCell ref="B39:H39"/>
    <mergeCell ref="A8:J9"/>
    <mergeCell ref="A12:J13"/>
    <mergeCell ref="A16:E16"/>
    <mergeCell ref="B37:C37"/>
    <mergeCell ref="B33:C33"/>
    <mergeCell ref="B34:C34"/>
    <mergeCell ref="B35:C35"/>
    <mergeCell ref="B36:C36"/>
    <mergeCell ref="D33:E33"/>
    <mergeCell ref="D34:E34"/>
    <mergeCell ref="D35:E35"/>
    <mergeCell ref="D36:E36"/>
    <mergeCell ref="D37:E37"/>
    <mergeCell ref="F33:G33"/>
    <mergeCell ref="F34:G34"/>
    <mergeCell ref="F35:G35"/>
    <mergeCell ref="F36:G36"/>
    <mergeCell ref="F37:G37"/>
  </mergeCells>
  <conditionalFormatting sqref="H17">
    <cfRule type="expression" dxfId="10" priority="6" stopIfTrue="1">
      <formula>$G$17&lt;&gt;"Other"</formula>
    </cfRule>
  </conditionalFormatting>
  <conditionalFormatting sqref="H20">
    <cfRule type="expression" dxfId="9" priority="5" stopIfTrue="1">
      <formula>$G$20&lt;&gt;"Other"</formula>
    </cfRule>
  </conditionalFormatting>
  <conditionalFormatting sqref="H22">
    <cfRule type="expression" dxfId="8" priority="4" stopIfTrue="1">
      <formula>$G$22&lt;&gt;"Other"</formula>
    </cfRule>
  </conditionalFormatting>
  <conditionalFormatting sqref="H24">
    <cfRule type="expression" dxfId="7" priority="3" stopIfTrue="1">
      <formula>$G$24&lt;&gt;"Other"</formula>
    </cfRule>
  </conditionalFormatting>
  <conditionalFormatting sqref="H26">
    <cfRule type="expression" dxfId="6" priority="2" stopIfTrue="1">
      <formula>$G$26&lt;&gt;"Other"</formula>
    </cfRule>
  </conditionalFormatting>
  <conditionalFormatting sqref="H28">
    <cfRule type="expression" dxfId="5" priority="1" stopIfTrue="1">
      <formula>$G$28&lt;&gt;"Other"</formula>
    </cfRule>
  </conditionalFormatting>
  <dataValidations count="8">
    <dataValidation type="list" allowBlank="1" showInputMessage="1" showErrorMessage="1" sqref="G25">
      <formula1>"One, Three"</formula1>
    </dataValidation>
    <dataValidation type="list" showInputMessage="1" showErrorMessage="1" sqref="G17">
      <formula1>Input</formula1>
    </dataValidation>
    <dataValidation type="list" showInputMessage="1" showErrorMessage="1" sqref="G20">
      <formula1>Hours</formula1>
    </dataValidation>
    <dataValidation type="list" showInputMessage="1" showErrorMessage="1" sqref="G22">
      <formula1>Baseline</formula1>
    </dataValidation>
    <dataValidation type="list" showInputMessage="1" showErrorMessage="1" sqref="G24">
      <formula1>CBEA</formula1>
    </dataValidation>
    <dataValidation type="list" allowBlank="1" showInputMessage="1" showErrorMessage="1" sqref="G26">
      <formula1>Fuel_Price</formula1>
    </dataValidation>
    <dataValidation showInputMessage="1" showErrorMessage="1" sqref="G18"/>
    <dataValidation type="list" showInputMessage="1" showErrorMessage="1" sqref="G28">
      <formula1>Units</formula1>
    </dataValidation>
  </dataValidations>
  <hyperlinks>
    <hyperlink ref="B39" r:id="rId1" display="the CBEA Technology Specification Website"/>
  </hyperlinks>
  <pageMargins left="0.7" right="0.7" top="0.75" bottom="0.75" header="0.3" footer="0.3"/>
  <pageSetup scale="64" orientation="portrait" r:id="rId2"/>
  <headerFooter>
    <oddHeader>&amp;L&amp;"Palatino Linotype,Regular"&amp;8DOE/CBEA Gas Heater Calculator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H17</xm:sqref>
        </x14:dataValidation>
        <x14:dataValidation type="list" allowBlank="1" showInputMessage="1" showErrorMessage="1">
          <x14:formula1>
            <xm:f>#REF!</xm:f>
          </x14:formula1>
          <xm:sqref>H20:H21</xm:sqref>
        </x14:dataValidation>
        <x14:dataValidation type="list" allowBlank="1" showInputMessage="1" showErrorMessage="1">
          <x14:formula1>
            <xm:f>#REF!</xm:f>
          </x14:formula1>
          <xm:sqref>H22:H23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K87"/>
  <sheetViews>
    <sheetView showGridLines="0" showRowColHeaders="0" showRuler="0" view="pageLayout" zoomScaleNormal="100" workbookViewId="0">
      <selection activeCell="A59" sqref="A59:XFD87"/>
    </sheetView>
  </sheetViews>
  <sheetFormatPr defaultColWidth="0" defaultRowHeight="16.5" customHeight="1" zeroHeight="1"/>
  <cols>
    <col min="1" max="1" width="2.85546875" style="7" customWidth="1"/>
    <col min="2" max="2" width="18.140625" style="7" customWidth="1"/>
    <col min="3" max="3" width="21.28515625" style="7" customWidth="1"/>
    <col min="4" max="4" width="18" style="7" customWidth="1"/>
    <col min="5" max="5" width="15.140625" style="7" customWidth="1"/>
    <col min="6" max="6" width="18.140625" style="7" customWidth="1"/>
    <col min="7" max="7" width="19" style="7" customWidth="1"/>
    <col min="8" max="8" width="15.5703125" style="7" customWidth="1"/>
    <col min="9" max="9" width="8.5703125" style="7" customWidth="1"/>
    <col min="10" max="10" width="3" style="7" customWidth="1"/>
    <col min="11" max="11" width="11.28515625" style="7" hidden="1" customWidth="1"/>
    <col min="12" max="16383" width="0" style="7" hidden="1"/>
    <col min="16384" max="16384" width="1" style="7" customWidth="1"/>
  </cols>
  <sheetData>
    <row r="1" spans="1:10" ht="25.5">
      <c r="A1" s="3" t="s">
        <v>3</v>
      </c>
    </row>
    <row r="2" spans="1:10" ht="21">
      <c r="A2" s="4" t="s">
        <v>4</v>
      </c>
    </row>
    <row r="3" spans="1:10" ht="21">
      <c r="A3" s="5" t="s">
        <v>35</v>
      </c>
    </row>
    <row r="4" spans="1:10" ht="21">
      <c r="A4" s="5"/>
    </row>
    <row r="5" spans="1:10"/>
    <row r="6" spans="1:10"/>
    <row r="7" spans="1:10" ht="21">
      <c r="A7" s="4" t="s">
        <v>45</v>
      </c>
    </row>
    <row r="8" spans="1:10" ht="16.5" customHeight="1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21">
      <c r="A10" s="64" t="s">
        <v>48</v>
      </c>
      <c r="B10" s="73"/>
      <c r="C10" s="73"/>
      <c r="D10" s="73"/>
      <c r="E10" s="73"/>
      <c r="F10" s="73"/>
      <c r="G10" s="65"/>
      <c r="H10" s="65"/>
      <c r="I10" s="65"/>
    </row>
    <row r="11" spans="1:10" s="73" customFormat="1" ht="16.5" customHeight="1">
      <c r="A11" s="73" t="s">
        <v>49</v>
      </c>
      <c r="B11" s="109" t="s">
        <v>50</v>
      </c>
      <c r="C11" s="109"/>
      <c r="D11" s="109"/>
      <c r="E11" s="109"/>
      <c r="F11" s="109"/>
      <c r="G11" s="109"/>
      <c r="H11" s="109"/>
      <c r="I11" s="109"/>
    </row>
    <row r="12" spans="1:10" s="73" customFormat="1" ht="16.5" customHeight="1">
      <c r="B12" s="110" t="s">
        <v>51</v>
      </c>
      <c r="C12" s="110"/>
      <c r="D12" s="110"/>
      <c r="E12" s="110"/>
      <c r="F12" s="110"/>
      <c r="G12" s="110"/>
      <c r="H12" s="110"/>
    </row>
    <row r="13" spans="1:10" s="73" customFormat="1" ht="6" customHeight="1"/>
    <row r="14" spans="1:10">
      <c r="A14" s="66" t="s">
        <v>52</v>
      </c>
      <c r="B14" s="66" t="s">
        <v>60</v>
      </c>
      <c r="C14" s="66"/>
      <c r="D14" s="66"/>
      <c r="E14" s="66"/>
      <c r="F14" s="66"/>
      <c r="G14" s="66"/>
      <c r="H14" s="66"/>
      <c r="I14" s="66"/>
    </row>
    <row r="15" spans="1:10" ht="17.25">
      <c r="A15" s="67"/>
      <c r="B15" s="68" t="s">
        <v>53</v>
      </c>
      <c r="C15" s="67"/>
      <c r="D15" s="67"/>
      <c r="E15" s="67"/>
      <c r="F15" s="66"/>
      <c r="G15" s="69"/>
      <c r="H15" s="69"/>
      <c r="I15" s="69"/>
    </row>
    <row r="16" spans="1:10" ht="8.25" customHeight="1">
      <c r="A16" s="66"/>
      <c r="B16" s="66"/>
      <c r="C16" s="66"/>
      <c r="D16" s="66"/>
      <c r="E16" s="66"/>
      <c r="F16" s="66"/>
      <c r="G16" s="74"/>
      <c r="H16" s="75"/>
      <c r="I16" s="63"/>
    </row>
    <row r="17" spans="1:9" ht="20.25" customHeight="1">
      <c r="A17" s="66"/>
      <c r="B17" s="66" t="s">
        <v>59</v>
      </c>
      <c r="C17" s="66"/>
      <c r="D17" s="66"/>
      <c r="E17" s="66"/>
      <c r="F17" s="66"/>
      <c r="G17" s="70"/>
      <c r="H17" s="70"/>
      <c r="I17" s="63"/>
    </row>
    <row r="18" spans="1:9" ht="20.25" customHeight="1">
      <c r="A18" s="66"/>
      <c r="B18" s="52"/>
      <c r="C18" s="52"/>
      <c r="D18" s="52"/>
      <c r="E18" s="52"/>
      <c r="F18" s="52"/>
      <c r="G18" s="71"/>
      <c r="H18" s="66"/>
      <c r="I18" s="63"/>
    </row>
    <row r="19" spans="1:9" ht="20.25" customHeight="1">
      <c r="A19" s="72" t="s">
        <v>54</v>
      </c>
      <c r="B19" s="66"/>
      <c r="C19" s="66"/>
      <c r="D19" s="66"/>
      <c r="E19" s="66"/>
      <c r="F19" s="66"/>
      <c r="G19" s="70"/>
      <c r="H19" s="75"/>
      <c r="I19" s="63"/>
    </row>
    <row r="20" spans="1:9" ht="33.75" customHeight="1">
      <c r="A20" s="66" t="s">
        <v>49</v>
      </c>
      <c r="B20" s="108" t="s">
        <v>55</v>
      </c>
      <c r="C20" s="108"/>
      <c r="D20" s="108"/>
      <c r="E20" s="108"/>
      <c r="F20" s="108"/>
      <c r="G20" s="108"/>
      <c r="H20" s="108"/>
      <c r="I20" s="108"/>
    </row>
    <row r="21" spans="1:9" ht="6" customHeight="1">
      <c r="A21" s="66"/>
      <c r="B21" s="66"/>
      <c r="C21" s="66"/>
      <c r="D21" s="66"/>
      <c r="E21" s="66"/>
      <c r="F21" s="66"/>
      <c r="G21" s="76"/>
      <c r="H21" s="77"/>
      <c r="I21" s="63"/>
    </row>
    <row r="22" spans="1:9" ht="33.75" customHeight="1">
      <c r="A22" s="66" t="s">
        <v>52</v>
      </c>
      <c r="B22" s="108" t="s">
        <v>56</v>
      </c>
      <c r="C22" s="108"/>
      <c r="D22" s="108"/>
      <c r="E22" s="108"/>
      <c r="F22" s="108"/>
      <c r="G22" s="108"/>
      <c r="H22" s="108"/>
      <c r="I22" s="108"/>
    </row>
    <row r="23" spans="1:9" ht="20.25" customHeight="1">
      <c r="A23" s="66"/>
      <c r="B23" s="66"/>
      <c r="C23" s="66"/>
      <c r="D23" s="66"/>
      <c r="E23" s="66"/>
      <c r="F23" s="66"/>
      <c r="G23" s="76"/>
      <c r="H23" s="77"/>
      <c r="I23" s="63"/>
    </row>
    <row r="24" spans="1:9" ht="20.25" customHeight="1">
      <c r="A24" s="72" t="s">
        <v>57</v>
      </c>
      <c r="B24" s="66"/>
      <c r="C24" s="66"/>
      <c r="D24" s="66"/>
      <c r="E24" s="66"/>
      <c r="F24" s="66"/>
      <c r="G24" s="71"/>
      <c r="H24" s="66"/>
      <c r="I24" s="63"/>
    </row>
    <row r="25" spans="1:9" ht="51.75" customHeight="1">
      <c r="A25" s="63" t="s">
        <v>49</v>
      </c>
      <c r="B25" s="108" t="s">
        <v>58</v>
      </c>
      <c r="C25" s="108"/>
      <c r="D25" s="108"/>
      <c r="E25" s="108"/>
      <c r="F25" s="108"/>
      <c r="G25" s="108"/>
      <c r="H25" s="108"/>
      <c r="I25" s="108"/>
    </row>
    <row r="26" spans="1:9" ht="20.25" customHeight="1">
      <c r="A26" s="8"/>
      <c r="B26" s="8"/>
      <c r="C26" s="8"/>
      <c r="D26" s="8"/>
      <c r="E26" s="8"/>
      <c r="F26" s="8"/>
      <c r="G26" s="53"/>
      <c r="H26" s="54"/>
      <c r="I26" s="50"/>
    </row>
    <row r="27" spans="1:9" ht="20.25" customHeight="1">
      <c r="A27" s="8"/>
      <c r="B27" s="8"/>
      <c r="C27" s="8"/>
      <c r="D27" s="8"/>
      <c r="E27" s="8"/>
      <c r="F27" s="8"/>
      <c r="G27" s="22"/>
      <c r="H27" s="57"/>
      <c r="I27" s="55"/>
    </row>
    <row r="28" spans="1:9" ht="20.2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20.2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20.25" customHeight="1">
      <c r="A30" s="56"/>
      <c r="B30" s="8"/>
      <c r="C30" s="8"/>
      <c r="D30" s="8"/>
      <c r="E30" s="8"/>
      <c r="F30" s="8"/>
      <c r="G30" s="8"/>
      <c r="H30" s="8"/>
      <c r="I30" s="8"/>
    </row>
    <row r="31" spans="1:9" ht="20.25" customHeight="1">
      <c r="A31" s="56"/>
      <c r="B31" s="8"/>
      <c r="C31" s="8"/>
      <c r="D31" s="8"/>
      <c r="E31" s="8"/>
      <c r="F31" s="8"/>
      <c r="G31" s="8"/>
      <c r="H31" s="8"/>
      <c r="I31" s="8"/>
    </row>
    <row r="32" spans="1:9" ht="20.25" customHeight="1">
      <c r="A32" s="8"/>
      <c r="B32" s="57"/>
      <c r="C32" s="57"/>
      <c r="D32" s="58"/>
      <c r="E32" s="58"/>
      <c r="F32" s="59"/>
      <c r="G32" s="59"/>
      <c r="H32" s="60"/>
      <c r="I32" s="8"/>
    </row>
    <row r="33" spans="1:9" ht="17.25">
      <c r="A33" s="8"/>
      <c r="B33" s="61"/>
      <c r="C33" s="61"/>
      <c r="D33" s="49"/>
      <c r="E33" s="49"/>
      <c r="F33" s="49"/>
      <c r="G33" s="49"/>
      <c r="H33" s="8"/>
      <c r="I33" s="8"/>
    </row>
    <row r="34" spans="1:9" ht="17.25">
      <c r="A34" s="8"/>
      <c r="B34" s="61"/>
      <c r="C34" s="61"/>
      <c r="D34" s="51"/>
      <c r="E34" s="51"/>
      <c r="F34" s="51"/>
      <c r="G34" s="51"/>
      <c r="H34" s="8"/>
      <c r="I34" s="8"/>
    </row>
    <row r="35" spans="1:9" ht="17.25">
      <c r="A35" s="8"/>
      <c r="B35" s="61"/>
      <c r="C35" s="61"/>
      <c r="D35" s="62"/>
      <c r="E35" s="48"/>
      <c r="F35" s="49"/>
      <c r="G35" s="49"/>
      <c r="H35" s="8"/>
      <c r="I35" s="8"/>
    </row>
    <row r="36" spans="1:9" ht="17.25">
      <c r="A36" s="8"/>
      <c r="B36" s="61"/>
      <c r="C36" s="61"/>
      <c r="D36" s="62"/>
      <c r="E36" s="48"/>
      <c r="F36" s="51"/>
      <c r="G36" s="51"/>
      <c r="H36" s="8"/>
      <c r="I36" s="8"/>
    </row>
    <row r="37" spans="1:9">
      <c r="A37" s="8"/>
      <c r="B37" s="8"/>
      <c r="C37" s="8"/>
      <c r="D37" s="8"/>
      <c r="E37" s="8"/>
      <c r="F37" s="8"/>
      <c r="G37" s="8"/>
      <c r="H37" s="8"/>
      <c r="I37" s="8"/>
    </row>
    <row r="38" spans="1:9" ht="45" customHeight="1">
      <c r="A38" s="8"/>
      <c r="B38" s="78"/>
      <c r="C38" s="78"/>
      <c r="D38" s="78"/>
      <c r="E38" s="78"/>
      <c r="F38" s="78"/>
      <c r="G38" s="78"/>
      <c r="H38" s="78"/>
      <c r="I38" s="8"/>
    </row>
    <row r="39" spans="1:9" ht="14.2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8"/>
      <c r="B41" s="8"/>
      <c r="C41" s="8"/>
      <c r="D41" s="8"/>
      <c r="E41" s="8"/>
      <c r="F41" s="8"/>
      <c r="G41" s="8"/>
      <c r="H41" s="8"/>
      <c r="I41" s="8"/>
    </row>
    <row r="42" spans="1:9">
      <c r="A42" s="8"/>
      <c r="B42" s="8"/>
      <c r="C42" s="8"/>
      <c r="D42" s="8"/>
      <c r="E42" s="8"/>
      <c r="F42" s="8"/>
      <c r="G42" s="8"/>
      <c r="H42" s="8"/>
      <c r="I42" s="8"/>
    </row>
    <row r="43" spans="1:9">
      <c r="A43" s="8"/>
      <c r="B43" s="8"/>
      <c r="C43" s="8"/>
      <c r="D43" s="8"/>
      <c r="E43" s="8"/>
      <c r="F43" s="8"/>
      <c r="G43" s="8"/>
      <c r="H43" s="8"/>
      <c r="I43" s="8"/>
    </row>
    <row r="44" spans="1:9">
      <c r="A44" s="8"/>
      <c r="B44" s="8"/>
      <c r="C44" s="8"/>
      <c r="D44" s="8"/>
      <c r="E44" s="8"/>
      <c r="F44" s="8"/>
      <c r="G44" s="8"/>
      <c r="H44" s="8"/>
      <c r="I44" s="8"/>
    </row>
    <row r="45" spans="1:9">
      <c r="A45" s="8"/>
      <c r="B45" s="8"/>
      <c r="C45" s="8"/>
      <c r="D45" s="8"/>
      <c r="E45" s="8"/>
      <c r="F45" s="8"/>
      <c r="G45" s="8"/>
      <c r="H45" s="8"/>
      <c r="I45" s="8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t="16.5" hidden="1" customHeight="1"/>
  </sheetData>
  <sheetProtection password="CA39" sheet="1" objects="1" scenarios="1" selectLockedCells="1"/>
  <dataConsolidate/>
  <mergeCells count="6">
    <mergeCell ref="B25:I25"/>
    <mergeCell ref="A8:J8"/>
    <mergeCell ref="B11:I11"/>
    <mergeCell ref="B12:H12"/>
    <mergeCell ref="B20:I20"/>
    <mergeCell ref="B22:I22"/>
  </mergeCells>
  <conditionalFormatting sqref="H16">
    <cfRule type="expression" dxfId="4" priority="6" stopIfTrue="1">
      <formula>$G$16&lt;&gt;"Other"</formula>
    </cfRule>
  </conditionalFormatting>
  <conditionalFormatting sqref="H19">
    <cfRule type="expression" dxfId="3" priority="5" stopIfTrue="1">
      <formula>$G$19&lt;&gt;"Other"</formula>
    </cfRule>
  </conditionalFormatting>
  <conditionalFormatting sqref="H21">
    <cfRule type="expression" dxfId="2" priority="4" stopIfTrue="1">
      <formula>$G$21&lt;&gt;"Other"</formula>
    </cfRule>
  </conditionalFormatting>
  <conditionalFormatting sqref="H23">
    <cfRule type="expression" dxfId="1" priority="3" stopIfTrue="1">
      <formula>$G$23&lt;&gt;"Other"</formula>
    </cfRule>
  </conditionalFormatting>
  <conditionalFormatting sqref="H27">
    <cfRule type="expression" dxfId="0" priority="1" stopIfTrue="1">
      <formula>$G$27&lt;&gt;"Other"</formula>
    </cfRule>
  </conditionalFormatting>
  <dataValidations count="7">
    <dataValidation type="list" showInputMessage="1" showErrorMessage="1" sqref="G27">
      <formula1>Units</formula1>
    </dataValidation>
    <dataValidation showInputMessage="1" showErrorMessage="1" sqref="G17"/>
    <dataValidation type="list" showInputMessage="1" showErrorMessage="1" sqref="G23">
      <formula1>CBEA</formula1>
    </dataValidation>
    <dataValidation type="list" showInputMessage="1" showErrorMessage="1" sqref="G21">
      <formula1>Baseline</formula1>
    </dataValidation>
    <dataValidation type="list" showInputMessage="1" showErrorMessage="1" sqref="G19">
      <formula1>Hours</formula1>
    </dataValidation>
    <dataValidation type="list" showInputMessage="1" showErrorMessage="1" sqref="G16">
      <formula1>Input</formula1>
    </dataValidation>
    <dataValidation type="list" allowBlank="1" showInputMessage="1" showErrorMessage="1" sqref="G24">
      <formula1>"One, Three"</formula1>
    </dataValidation>
  </dataValidations>
  <pageMargins left="0.7" right="0.7" top="0.75" bottom="0.75" header="0.3" footer="0.3"/>
  <pageSetup scale="64" orientation="portrait" r:id="rId1"/>
  <headerFooter>
    <oddHeader>&amp;L&amp;"Palatino Linotype,Regular"&amp;8DOE/CBEA Gas Heater Calculator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22"/>
  <sheetViews>
    <sheetView workbookViewId="0">
      <selection activeCell="F5" sqref="F5"/>
    </sheetView>
  </sheetViews>
  <sheetFormatPr defaultRowHeight="15"/>
  <cols>
    <col min="2" max="2" width="21.7109375" customWidth="1"/>
    <col min="3" max="3" width="28.85546875" customWidth="1"/>
    <col min="4" max="4" width="23.28515625" customWidth="1"/>
    <col min="5" max="5" width="21.28515625" customWidth="1"/>
    <col min="6" max="6" width="14.5703125" customWidth="1"/>
  </cols>
  <sheetData>
    <row r="1" spans="1:7">
      <c r="A1" s="2" t="s">
        <v>13</v>
      </c>
    </row>
    <row r="2" spans="1:7">
      <c r="D2">
        <f>IF(Main!G22="Other",Main!H22,Dropdowns!D4)</f>
        <v>0.8</v>
      </c>
      <c r="E2">
        <f>IF(Main!G24="Other",Main!H24,Dropdowns!E4)</f>
        <v>0.9</v>
      </c>
      <c r="F2" s="21">
        <f>IF(Main!G26="Other",Main!H26,8.72)</f>
        <v>8.7200000000000006</v>
      </c>
      <c r="G2" t="e">
        <f>IF(Main!G28="Other",Main!H28,Main!G28+1)</f>
        <v>#VALUE!</v>
      </c>
    </row>
    <row r="3" spans="1:7">
      <c r="B3" s="2" t="s">
        <v>14</v>
      </c>
      <c r="C3" s="2" t="s">
        <v>15</v>
      </c>
      <c r="D3" s="2" t="s">
        <v>0</v>
      </c>
      <c r="E3" s="2" t="s">
        <v>16</v>
      </c>
      <c r="F3" s="2" t="s">
        <v>18</v>
      </c>
      <c r="G3" s="2" t="s">
        <v>19</v>
      </c>
    </row>
    <row r="4" spans="1:7">
      <c r="B4" s="2" t="s">
        <v>20</v>
      </c>
      <c r="C4" s="2" t="s">
        <v>28</v>
      </c>
      <c r="D4" s="1">
        <v>0.8</v>
      </c>
      <c r="E4" s="1">
        <v>0.9</v>
      </c>
      <c r="F4" s="2">
        <v>8.68</v>
      </c>
      <c r="G4" s="2" t="s">
        <v>34</v>
      </c>
    </row>
    <row r="5" spans="1:7">
      <c r="B5">
        <v>130</v>
      </c>
      <c r="C5" s="2" t="s">
        <v>30</v>
      </c>
      <c r="D5" s="36" t="s">
        <v>27</v>
      </c>
      <c r="E5" s="1" t="s">
        <v>27</v>
      </c>
      <c r="F5" s="2" t="s">
        <v>27</v>
      </c>
      <c r="G5">
        <v>0</v>
      </c>
    </row>
    <row r="6" spans="1:7">
      <c r="B6">
        <v>150</v>
      </c>
      <c r="C6" s="2" t="s">
        <v>31</v>
      </c>
      <c r="G6">
        <v>1</v>
      </c>
    </row>
    <row r="7" spans="1:7">
      <c r="B7">
        <v>180</v>
      </c>
      <c r="C7" s="2" t="s">
        <v>32</v>
      </c>
      <c r="G7">
        <v>2</v>
      </c>
    </row>
    <row r="8" spans="1:7">
      <c r="B8">
        <v>210</v>
      </c>
      <c r="C8" s="2" t="s">
        <v>33</v>
      </c>
      <c r="G8">
        <v>3</v>
      </c>
    </row>
    <row r="9" spans="1:7">
      <c r="B9">
        <v>260</v>
      </c>
      <c r="C9" s="2" t="s">
        <v>27</v>
      </c>
      <c r="G9">
        <v>4</v>
      </c>
    </row>
    <row r="10" spans="1:7">
      <c r="B10">
        <v>310</v>
      </c>
      <c r="C10" s="2"/>
      <c r="G10">
        <v>5</v>
      </c>
    </row>
    <row r="11" spans="1:7">
      <c r="B11">
        <v>400</v>
      </c>
      <c r="G11" s="2" t="s">
        <v>27</v>
      </c>
    </row>
    <row r="12" spans="1:7">
      <c r="B12" s="47" t="s">
        <v>27</v>
      </c>
    </row>
    <row r="14" spans="1:7">
      <c r="B14" s="2" t="s">
        <v>15</v>
      </c>
      <c r="C14" s="2" t="s">
        <v>15</v>
      </c>
      <c r="D14" s="2" t="s">
        <v>15</v>
      </c>
    </row>
    <row r="15" spans="1:7">
      <c r="B15" t="e">
        <f>VLOOKUP(Main!G20,Dropdowns!C15:D20,2,FALSE)</f>
        <v>#N/A</v>
      </c>
      <c r="C15" s="2" t="s">
        <v>30</v>
      </c>
      <c r="D15">
        <v>1000</v>
      </c>
    </row>
    <row r="16" spans="1:7">
      <c r="C16" s="2" t="s">
        <v>31</v>
      </c>
      <c r="D16">
        <v>1500</v>
      </c>
    </row>
    <row r="17" spans="2:4">
      <c r="C17" s="2" t="s">
        <v>32</v>
      </c>
      <c r="D17">
        <v>2000</v>
      </c>
    </row>
    <row r="18" spans="2:4">
      <c r="C18" s="2" t="s">
        <v>33</v>
      </c>
      <c r="D18">
        <v>2500</v>
      </c>
    </row>
    <row r="19" spans="2:4">
      <c r="C19" s="2"/>
    </row>
    <row r="20" spans="2:4">
      <c r="C20" s="2"/>
    </row>
    <row r="21" spans="2:4">
      <c r="B21" s="2" t="s">
        <v>42</v>
      </c>
    </row>
    <row r="22" spans="2:4">
      <c r="B22" t="str">
        <f>IF(Main!G17="Other",Main!H17,Main!G17)</f>
        <v>Select an Input Rating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Main</vt:lpstr>
      <vt:lpstr>Assumptions</vt:lpstr>
      <vt:lpstr>Dropdowns</vt:lpstr>
      <vt:lpstr>Baseline</vt:lpstr>
      <vt:lpstr>CBEA</vt:lpstr>
      <vt:lpstr>Fuel_Price</vt:lpstr>
      <vt:lpstr>Hours</vt:lpstr>
      <vt:lpstr>Input</vt:lpstr>
      <vt:lpstr>Units</vt:lpstr>
    </vt:vector>
  </TitlesOfParts>
  <Company>Navigant Consulting,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Dean</dc:creator>
  <cp:lastModifiedBy>Jim Young</cp:lastModifiedBy>
  <cp:lastPrinted>2012-08-10T15:08:24Z</cp:lastPrinted>
  <dcterms:created xsi:type="dcterms:W3CDTF">2012-06-20T13:53:06Z</dcterms:created>
  <dcterms:modified xsi:type="dcterms:W3CDTF">2012-08-24T18:45:07Z</dcterms:modified>
</cp:coreProperties>
</file>